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showInkAnnotation="0"/>
  <mc:AlternateContent xmlns:mc="http://schemas.openxmlformats.org/markup-compatibility/2006">
    <mc:Choice Requires="x15">
      <x15ac:absPath xmlns:x15ac="http://schemas.microsoft.com/office/spreadsheetml/2010/11/ac" url="\\netapp-nas-pca.chu-toulouse.fr\ARLIN-PU.SECRET\Bureau\"/>
    </mc:Choice>
  </mc:AlternateContent>
  <xr:revisionPtr revIDLastSave="0" documentId="8_{29B8EB50-D6FD-4E91-9A90-063AFA5F87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urbe épidémique ESMS" sheetId="1" r:id="rId1"/>
  </sheets>
  <definedNames>
    <definedName name="_xlnm.Print_Area" localSheetId="0">'Courbe épidémique ESMS'!$A$1:$AH$39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 s="1"/>
  <c r="D29" i="1" s="1"/>
  <c r="J36" i="1"/>
  <c r="B26" i="1" l="1"/>
  <c r="E29" i="1"/>
  <c r="D26" i="1"/>
  <c r="C26" i="1"/>
  <c r="V36" i="1"/>
  <c r="F29" i="1" l="1"/>
  <c r="E26" i="1"/>
  <c r="G29" i="1" l="1"/>
  <c r="F26" i="1"/>
  <c r="H29" i="1" l="1"/>
  <c r="G26" i="1"/>
  <c r="I29" i="1" l="1"/>
  <c r="H26" i="1"/>
  <c r="J29" i="1" l="1"/>
  <c r="I26" i="1"/>
  <c r="K29" i="1" l="1"/>
  <c r="J26" i="1"/>
  <c r="L29" i="1" l="1"/>
  <c r="K26" i="1"/>
  <c r="M29" i="1" l="1"/>
  <c r="L26" i="1"/>
  <c r="N29" i="1" l="1"/>
  <c r="M26" i="1"/>
  <c r="O29" i="1" l="1"/>
  <c r="N26" i="1"/>
  <c r="P29" i="1" l="1"/>
  <c r="O26" i="1"/>
  <c r="Q29" i="1" l="1"/>
  <c r="P26" i="1"/>
  <c r="R29" i="1" l="1"/>
  <c r="Q26" i="1"/>
  <c r="S29" i="1" l="1"/>
  <c r="R26" i="1"/>
  <c r="T29" i="1" l="1"/>
  <c r="S26" i="1"/>
  <c r="U29" i="1" l="1"/>
  <c r="T26" i="1"/>
  <c r="V29" i="1" l="1"/>
  <c r="U26" i="1"/>
  <c r="W29" i="1" l="1"/>
  <c r="V26" i="1"/>
  <c r="X29" i="1" l="1"/>
  <c r="W26" i="1"/>
  <c r="Y29" i="1" l="1"/>
  <c r="X26" i="1"/>
  <c r="Z29" i="1" l="1"/>
  <c r="Y26" i="1"/>
  <c r="AA29" i="1" l="1"/>
  <c r="Z26" i="1"/>
  <c r="AB29" i="1" l="1"/>
  <c r="AA26" i="1"/>
  <c r="AC29" i="1" l="1"/>
  <c r="AB26" i="1"/>
  <c r="AD29" i="1" l="1"/>
  <c r="AC26" i="1"/>
  <c r="AE29" i="1" l="1"/>
  <c r="AD26" i="1"/>
  <c r="AF29" i="1" l="1"/>
  <c r="AF26" i="1" s="1"/>
  <c r="AE26" i="1"/>
</calcChain>
</file>

<file path=xl/sharedStrings.xml><?xml version="1.0" encoding="utf-8"?>
<sst xmlns="http://schemas.openxmlformats.org/spreadsheetml/2006/main" count="22" uniqueCount="21">
  <si>
    <t>Cas résidents</t>
  </si>
  <si>
    <t>Mois :</t>
  </si>
  <si>
    <t>Année :</t>
  </si>
  <si>
    <t>%</t>
  </si>
  <si>
    <t xml:space="preserve">Taux d'attaque chez les résidents : </t>
  </si>
  <si>
    <t>Taux d'attaque chez les professionnels :</t>
  </si>
  <si>
    <t>Cas professionnels</t>
  </si>
  <si>
    <t>Etablissement :</t>
  </si>
  <si>
    <t>Jour :</t>
  </si>
  <si>
    <r>
      <t xml:space="preserve">Chaque jour, noter </t>
    </r>
    <r>
      <rPr>
        <b/>
        <u/>
        <sz val="11"/>
        <color rgb="FFFF0000"/>
        <rFont val="Calibri"/>
        <family val="2"/>
        <scheme val="minor"/>
      </rPr>
      <t xml:space="preserve">uniquement les </t>
    </r>
    <r>
      <rPr>
        <b/>
        <u/>
        <sz val="14"/>
        <color rgb="FFFF0000"/>
        <rFont val="Calibri"/>
        <family val="2"/>
        <scheme val="minor"/>
      </rPr>
      <t>nouveaux cas</t>
    </r>
  </si>
  <si>
    <t>Nombre total de résidents dans la structure :</t>
  </si>
  <si>
    <t>Nbre total de professionnels dans la structure :</t>
  </si>
  <si>
    <t>Taux d'attaque dans l'établissement</t>
  </si>
  <si>
    <t xml:space="preserve">Département : </t>
  </si>
  <si>
    <t xml:space="preserve">Type Etablissement : </t>
  </si>
  <si>
    <t>Mois/Année :</t>
  </si>
  <si>
    <t>Date du 1er cas :</t>
  </si>
  <si>
    <t>RéPIAS PRIMO</t>
  </si>
  <si>
    <t>Inspiré d'un outil élaboré par le CPIAS Normandie</t>
  </si>
  <si>
    <t xml:space="preserve">Surveillance des épidémies en ESMS  </t>
  </si>
  <si>
    <t xml:space="preserve">Version : Septembre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</si>
</sst>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2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F80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0" fontId="9" fillId="0" borderId="0" xfId="0" applyFont="1"/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14" fontId="12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0" fillId="5" borderId="1" xfId="0" applyFill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horizontal="right" vertical="center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4" fontId="8" fillId="4" borderId="2" xfId="0" applyNumberFormat="1" applyFont="1" applyFill="1" applyBorder="1" applyAlignment="1" applyProtection="1">
      <alignment horizontal="center"/>
      <protection locked="0"/>
    </xf>
    <xf numFmtId="14" fontId="8" fillId="4" borderId="4" xfId="0" applyNumberFormat="1" applyFont="1" applyFill="1" applyBorder="1" applyAlignment="1" applyProtection="1">
      <alignment horizontal="center"/>
      <protection locked="0"/>
    </xf>
    <xf numFmtId="14" fontId="8" fillId="4" borderId="3" xfId="0" applyNumberFormat="1" applyFont="1" applyFill="1" applyBorder="1" applyAlignment="1" applyProtection="1">
      <alignment horizontal="center"/>
      <protection locked="0"/>
    </xf>
    <xf numFmtId="164" fontId="8" fillId="5" borderId="2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8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67819794640037E-2"/>
          <c:y val="0.15192542436960427"/>
          <c:w val="0.93748164714559501"/>
          <c:h val="0.74932883139239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'Courbe épidémique ESMS'!$A$27</c:f>
              <c:strCache>
                <c:ptCount val="1"/>
                <c:pt idx="0">
                  <c:v>Cas résidents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 épidémique ESMS'!$B$26:$AF$26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'Courbe épidémique ESMS'!$B$27:$AF$27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DCE-4618-94D2-289178CE90C0}"/>
            </c:ext>
          </c:extLst>
        </c:ser>
        <c:ser>
          <c:idx val="1"/>
          <c:order val="1"/>
          <c:tx>
            <c:strRef>
              <c:f>'Courbe épidémique ESMS'!$A$28</c:f>
              <c:strCache>
                <c:ptCount val="1"/>
                <c:pt idx="0">
                  <c:v>Cas professionnels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'Courbe épidémique ESMS'!$B$26:$AF$26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'Courbe épidémique ESMS'!$B$28:$AF$28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DCE-4618-94D2-289178CE9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868800"/>
        <c:axId val="54968320"/>
      </c:barChart>
      <c:catAx>
        <c:axId val="538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68320"/>
        <c:crosses val="autoZero"/>
        <c:auto val="1"/>
        <c:lblAlgn val="ctr"/>
        <c:lblOffset val="100"/>
        <c:noMultiLvlLbl val="0"/>
      </c:catAx>
      <c:valAx>
        <c:axId val="5496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Nombre de nouveaux cas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6880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662611</xdr:colOff>
      <xdr:row>6</xdr:row>
      <xdr:rowOff>76200</xdr:rowOff>
    </xdr:from>
    <xdr:to>
      <xdr:col>32</xdr:col>
      <xdr:colOff>49696</xdr:colOff>
      <xdr:row>21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57150</xdr:rowOff>
    </xdr:from>
    <xdr:to>
      <xdr:col>5</xdr:col>
      <xdr:colOff>104775</xdr:colOff>
      <xdr:row>3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24098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41"/>
  <sheetViews>
    <sheetView showGridLines="0" tabSelected="1" zoomScaleNormal="100" workbookViewId="0">
      <selection activeCell="B27" sqref="B27"/>
    </sheetView>
  </sheetViews>
  <sheetFormatPr baseColWidth="10" defaultRowHeight="15" x14ac:dyDescent="0.25"/>
  <cols>
    <col min="1" max="1" width="18" customWidth="1"/>
    <col min="2" max="32" width="4.28515625" customWidth="1"/>
    <col min="33" max="33" width="1" customWidth="1"/>
    <col min="34" max="34" width="11.42578125" hidden="1" customWidth="1"/>
    <col min="35" max="35" width="20.7109375" customWidth="1"/>
  </cols>
  <sheetData>
    <row r="3" spans="1:34" ht="27.75" x14ac:dyDescent="0.25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4" ht="35.25" customHeight="1" thickBo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4" ht="35.25" customHeight="1" thickTop="1" thickBot="1" x14ac:dyDescent="0.3">
      <c r="A5" s="3"/>
      <c r="B5" s="3"/>
      <c r="E5" s="14" t="s">
        <v>7</v>
      </c>
      <c r="F5" s="32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35.25" customHeight="1" thickTop="1" thickBot="1" x14ac:dyDescent="0.3">
      <c r="A6" s="3"/>
      <c r="B6" s="3"/>
      <c r="E6" s="14" t="s">
        <v>13</v>
      </c>
      <c r="F6" s="32"/>
      <c r="G6" s="34"/>
      <c r="H6" s="23"/>
      <c r="I6" s="21"/>
      <c r="J6" s="21"/>
      <c r="K6" s="24" t="s">
        <v>15</v>
      </c>
      <c r="L6" s="32"/>
      <c r="M6" s="33"/>
      <c r="N6" s="34"/>
      <c r="O6" s="20" t="s">
        <v>14</v>
      </c>
      <c r="P6" s="21"/>
      <c r="Q6" s="21"/>
      <c r="R6" s="21"/>
      <c r="S6" s="21"/>
      <c r="T6" s="22"/>
      <c r="U6" s="32"/>
      <c r="V6" s="33"/>
      <c r="W6" s="33"/>
      <c r="X6" s="34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7" thickTop="1" x14ac:dyDescent="0.25">
      <c r="A7" s="1"/>
      <c r="B7" s="6" t="s">
        <v>1</v>
      </c>
      <c r="C7" s="1"/>
      <c r="D7" s="1"/>
      <c r="E7" s="1"/>
      <c r="G7" s="1"/>
      <c r="H7" s="6" t="s">
        <v>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5.25" customHeight="1" x14ac:dyDescent="0.25">
      <c r="A8" s="3"/>
      <c r="B8" s="6"/>
      <c r="C8" s="3"/>
      <c r="D8" s="3"/>
      <c r="E8" s="3"/>
      <c r="G8" s="3"/>
      <c r="H8" s="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23" spans="1:32" ht="4.5" customHeight="1" x14ac:dyDescent="0.25"/>
    <row r="24" spans="1:32" x14ac:dyDescent="0.25">
      <c r="A24" s="10" t="s">
        <v>16</v>
      </c>
      <c r="B24" s="35"/>
      <c r="C24" s="36"/>
      <c r="D24" s="37"/>
    </row>
    <row r="25" spans="1:32" ht="4.5" customHeight="1" x14ac:dyDescent="0.25"/>
    <row r="26" spans="1:32" x14ac:dyDescent="0.25">
      <c r="A26" s="10" t="s">
        <v>8</v>
      </c>
      <c r="B26" s="15">
        <f>IF(B24="",1,DAY(B29))</f>
        <v>1</v>
      </c>
      <c r="C26" s="15">
        <f t="shared" ref="C26:AF26" si="0">DAY(C29)</f>
        <v>2</v>
      </c>
      <c r="D26" s="15">
        <f t="shared" si="0"/>
        <v>3</v>
      </c>
      <c r="E26" s="15">
        <f t="shared" si="0"/>
        <v>4</v>
      </c>
      <c r="F26" s="15">
        <f t="shared" si="0"/>
        <v>5</v>
      </c>
      <c r="G26" s="15">
        <f t="shared" si="0"/>
        <v>6</v>
      </c>
      <c r="H26" s="15">
        <f t="shared" si="0"/>
        <v>7</v>
      </c>
      <c r="I26" s="15">
        <f t="shared" si="0"/>
        <v>8</v>
      </c>
      <c r="J26" s="15">
        <f t="shared" si="0"/>
        <v>9</v>
      </c>
      <c r="K26" s="15">
        <f t="shared" si="0"/>
        <v>10</v>
      </c>
      <c r="L26" s="15">
        <f t="shared" si="0"/>
        <v>11</v>
      </c>
      <c r="M26" s="15">
        <f t="shared" si="0"/>
        <v>12</v>
      </c>
      <c r="N26" s="15">
        <f t="shared" si="0"/>
        <v>13</v>
      </c>
      <c r="O26" s="15">
        <f t="shared" si="0"/>
        <v>14</v>
      </c>
      <c r="P26" s="15">
        <f t="shared" si="0"/>
        <v>15</v>
      </c>
      <c r="Q26" s="15">
        <f t="shared" si="0"/>
        <v>16</v>
      </c>
      <c r="R26" s="15">
        <f t="shared" si="0"/>
        <v>17</v>
      </c>
      <c r="S26" s="15">
        <f t="shared" si="0"/>
        <v>18</v>
      </c>
      <c r="T26" s="15">
        <f t="shared" si="0"/>
        <v>19</v>
      </c>
      <c r="U26" s="15">
        <f t="shared" si="0"/>
        <v>20</v>
      </c>
      <c r="V26" s="15">
        <f t="shared" si="0"/>
        <v>21</v>
      </c>
      <c r="W26" s="15">
        <f t="shared" si="0"/>
        <v>22</v>
      </c>
      <c r="X26" s="15">
        <f t="shared" si="0"/>
        <v>23</v>
      </c>
      <c r="Y26" s="15">
        <f t="shared" si="0"/>
        <v>24</v>
      </c>
      <c r="Z26" s="15">
        <f t="shared" si="0"/>
        <v>25</v>
      </c>
      <c r="AA26" s="15">
        <f t="shared" si="0"/>
        <v>26</v>
      </c>
      <c r="AB26" s="15">
        <f t="shared" si="0"/>
        <v>27</v>
      </c>
      <c r="AC26" s="15">
        <f t="shared" si="0"/>
        <v>28</v>
      </c>
      <c r="AD26" s="15">
        <f t="shared" si="0"/>
        <v>29</v>
      </c>
      <c r="AE26" s="15">
        <f t="shared" si="0"/>
        <v>30</v>
      </c>
      <c r="AF26" s="15">
        <f t="shared" si="0"/>
        <v>31</v>
      </c>
    </row>
    <row r="27" spans="1:32" x14ac:dyDescent="0.25">
      <c r="A27" s="4" t="s">
        <v>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x14ac:dyDescent="0.25">
      <c r="A28" s="4" t="s">
        <v>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18" customFormat="1" x14ac:dyDescent="0.25">
      <c r="A29" s="16"/>
      <c r="B29" s="17" t="str">
        <f>IF(B24="","01/01/2016",B24)</f>
        <v>01/01/2016</v>
      </c>
      <c r="C29" s="17">
        <f>B29+1</f>
        <v>42371</v>
      </c>
      <c r="D29" s="17">
        <f t="shared" ref="D29:AF29" si="1">C29+1</f>
        <v>42372</v>
      </c>
      <c r="E29" s="17">
        <f t="shared" si="1"/>
        <v>42373</v>
      </c>
      <c r="F29" s="17">
        <f t="shared" si="1"/>
        <v>42374</v>
      </c>
      <c r="G29" s="17">
        <f t="shared" si="1"/>
        <v>42375</v>
      </c>
      <c r="H29" s="17">
        <f t="shared" si="1"/>
        <v>42376</v>
      </c>
      <c r="I29" s="17">
        <f t="shared" si="1"/>
        <v>42377</v>
      </c>
      <c r="J29" s="17">
        <f t="shared" si="1"/>
        <v>42378</v>
      </c>
      <c r="K29" s="17">
        <f t="shared" si="1"/>
        <v>42379</v>
      </c>
      <c r="L29" s="17">
        <f t="shared" si="1"/>
        <v>42380</v>
      </c>
      <c r="M29" s="17">
        <f t="shared" si="1"/>
        <v>42381</v>
      </c>
      <c r="N29" s="17">
        <f t="shared" si="1"/>
        <v>42382</v>
      </c>
      <c r="O29" s="17">
        <f t="shared" si="1"/>
        <v>42383</v>
      </c>
      <c r="P29" s="17">
        <f t="shared" si="1"/>
        <v>42384</v>
      </c>
      <c r="Q29" s="17">
        <f t="shared" si="1"/>
        <v>42385</v>
      </c>
      <c r="R29" s="17">
        <f t="shared" si="1"/>
        <v>42386</v>
      </c>
      <c r="S29" s="17">
        <f t="shared" si="1"/>
        <v>42387</v>
      </c>
      <c r="T29" s="17">
        <f t="shared" si="1"/>
        <v>42388</v>
      </c>
      <c r="U29" s="17">
        <f t="shared" si="1"/>
        <v>42389</v>
      </c>
      <c r="V29" s="17">
        <f t="shared" si="1"/>
        <v>42390</v>
      </c>
      <c r="W29" s="17">
        <f t="shared" si="1"/>
        <v>42391</v>
      </c>
      <c r="X29" s="17">
        <f t="shared" si="1"/>
        <v>42392</v>
      </c>
      <c r="Y29" s="17">
        <f t="shared" si="1"/>
        <v>42393</v>
      </c>
      <c r="Z29" s="17">
        <f t="shared" si="1"/>
        <v>42394</v>
      </c>
      <c r="AA29" s="17">
        <f t="shared" si="1"/>
        <v>42395</v>
      </c>
      <c r="AB29" s="17">
        <f t="shared" si="1"/>
        <v>42396</v>
      </c>
      <c r="AC29" s="17">
        <f t="shared" si="1"/>
        <v>42397</v>
      </c>
      <c r="AD29" s="17">
        <f t="shared" si="1"/>
        <v>42398</v>
      </c>
      <c r="AE29" s="17">
        <f t="shared" si="1"/>
        <v>42399</v>
      </c>
      <c r="AF29" s="17">
        <f t="shared" si="1"/>
        <v>42400</v>
      </c>
    </row>
    <row r="30" spans="1:32" ht="18.75" x14ac:dyDescent="0.3">
      <c r="A30" s="8" t="s">
        <v>9</v>
      </c>
      <c r="B30" s="7"/>
      <c r="C30" s="7"/>
      <c r="D30" s="7"/>
      <c r="E30" s="7"/>
      <c r="F30" s="7"/>
      <c r="G30" s="7"/>
      <c r="H30" s="7"/>
    </row>
    <row r="32" spans="1:32" ht="18.75" x14ac:dyDescent="0.3">
      <c r="A32" s="29" t="s">
        <v>12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4" spans="1:32" x14ac:dyDescent="0.25">
      <c r="I34" s="10" t="s">
        <v>10</v>
      </c>
      <c r="J34" s="19"/>
      <c r="U34" s="10" t="s">
        <v>11</v>
      </c>
      <c r="V34" s="12"/>
    </row>
    <row r="35" spans="1:32" x14ac:dyDescent="0.25">
      <c r="I35" s="10"/>
      <c r="U35" s="10"/>
    </row>
    <row r="36" spans="1:32" x14ac:dyDescent="0.25">
      <c r="I36" s="11" t="s">
        <v>4</v>
      </c>
      <c r="J36" s="38" t="str">
        <f>IF(J34="","",SUM(B27:AF27)/J34*100)</f>
        <v/>
      </c>
      <c r="K36" s="39"/>
      <c r="L36" s="9" t="s">
        <v>3</v>
      </c>
      <c r="U36" s="11" t="s">
        <v>5</v>
      </c>
      <c r="V36" s="30" t="str">
        <f>IF(V34="","",SUM(B28:AF28)/V34*100)</f>
        <v/>
      </c>
      <c r="W36" s="31"/>
      <c r="X36" s="9" t="s">
        <v>3</v>
      </c>
    </row>
    <row r="37" spans="1:32" x14ac:dyDescent="0.25">
      <c r="Q37" s="10"/>
    </row>
    <row r="38" spans="1:32" x14ac:dyDescent="0.25">
      <c r="A38" s="26" t="s">
        <v>17</v>
      </c>
    </row>
    <row r="39" spans="1:32" x14ac:dyDescent="0.25">
      <c r="A39" s="26" t="s">
        <v>18</v>
      </c>
      <c r="B39" s="13"/>
      <c r="C39" s="13"/>
      <c r="D39" s="13"/>
      <c r="E39" s="13"/>
      <c r="F39" s="13"/>
      <c r="G39" s="13"/>
      <c r="H39" s="13"/>
      <c r="Y39" s="27"/>
      <c r="Z39" s="27"/>
      <c r="AA39" s="27"/>
      <c r="AB39" s="27"/>
      <c r="AC39" s="27"/>
      <c r="AD39" s="27"/>
      <c r="AE39" s="27"/>
      <c r="AF39" s="27"/>
    </row>
    <row r="40" spans="1:32" x14ac:dyDescent="0.25">
      <c r="A40" s="25" t="s">
        <v>20</v>
      </c>
    </row>
    <row r="41" spans="1:32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1">
    <mergeCell ref="Y39:AF39"/>
    <mergeCell ref="A3:AH3"/>
    <mergeCell ref="A4:AH4"/>
    <mergeCell ref="A32:AF32"/>
    <mergeCell ref="V36:W36"/>
    <mergeCell ref="F5:X5"/>
    <mergeCell ref="B24:D24"/>
    <mergeCell ref="J36:K36"/>
    <mergeCell ref="F6:G6"/>
    <mergeCell ref="L6:N6"/>
    <mergeCell ref="U6:X6"/>
  </mergeCells>
  <pageMargins left="0.39370078740157483" right="0.23622047244094491" top="0.23622047244094491" bottom="0.23622047244094491" header="2.3622047244094491" footer="0.2362204724409449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Courbe épidémique ESMS</vt:lpstr>
      <vt:lpstr>'Courbe épidémique ESMS'!Zone_d_impression</vt:lpstr>
    </vt:vector>
  </TitlesOfParts>
  <Company>CHU de Caen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VAUDRON</dc:creator>
  <cp:lastModifiedBy>ARLIN-PU.SECRET</cp:lastModifiedBy>
  <cp:lastPrinted>2016-04-07T12:56:57Z</cp:lastPrinted>
  <dcterms:created xsi:type="dcterms:W3CDTF">2016-01-22T12:52:08Z</dcterms:created>
  <dcterms:modified xsi:type="dcterms:W3CDTF">2024-08-12T12:20:35Z</dcterms:modified>
</cp:coreProperties>
</file>